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8735" windowHeight="8130"/>
  </bookViews>
  <sheets>
    <sheet name="Дор фонд Пр 20" sheetId="1" r:id="rId1"/>
  </sheets>
  <definedNames>
    <definedName name="_xlnm._FilterDatabase" localSheetId="0" hidden="1">'Дор фонд Пр 20'!$A$4:$B$38</definedName>
    <definedName name="_xlnm.Print_Area" localSheetId="0">'Дор фонд Пр 20'!$A$1:$D$50</definedName>
  </definedNames>
  <calcPr calcId="124519"/>
</workbook>
</file>

<file path=xl/calcChain.xml><?xml version="1.0" encoding="utf-8"?>
<calcChain xmlns="http://schemas.openxmlformats.org/spreadsheetml/2006/main">
  <c r="C8" i="1"/>
  <c r="D45"/>
  <c r="D10"/>
  <c r="D18"/>
  <c r="D19"/>
  <c r="D20"/>
  <c r="D21"/>
  <c r="D22"/>
  <c r="D23"/>
  <c r="D25"/>
  <c r="D26"/>
  <c r="D27"/>
  <c r="D28"/>
  <c r="D29"/>
  <c r="D32"/>
  <c r="D33"/>
  <c r="D34"/>
  <c r="D36"/>
  <c r="D37"/>
  <c r="D38"/>
  <c r="D40"/>
  <c r="D42"/>
  <c r="D44"/>
  <c r="D46"/>
  <c r="D47"/>
  <c r="D48"/>
  <c r="C46"/>
  <c r="C43"/>
  <c r="D43" s="1"/>
  <c r="C41"/>
  <c r="D41" s="1"/>
  <c r="C39"/>
  <c r="D39" s="1"/>
  <c r="C36"/>
  <c r="C33"/>
  <c r="C30"/>
  <c r="D30" s="1"/>
  <c r="C27"/>
  <c r="C24"/>
  <c r="D24" s="1"/>
  <c r="C21"/>
  <c r="C18"/>
  <c r="C17"/>
  <c r="C14" s="1"/>
  <c r="D14" s="1"/>
  <c r="C16"/>
  <c r="C13" s="1"/>
  <c r="D11" s="1"/>
  <c r="B17"/>
  <c r="B14" s="1"/>
  <c r="B16"/>
  <c r="B13" s="1"/>
  <c r="B11" s="1"/>
  <c r="B46"/>
  <c r="B43"/>
  <c r="B33"/>
  <c r="D7"/>
  <c r="B18"/>
  <c r="B41"/>
  <c r="B30"/>
  <c r="B27"/>
  <c r="B39"/>
  <c r="B24"/>
  <c r="B21"/>
  <c r="B36"/>
  <c r="D16" l="1"/>
  <c r="D13"/>
  <c r="D17"/>
  <c r="C15"/>
  <c r="D15" s="1"/>
  <c r="C12"/>
  <c r="B15"/>
  <c r="B12"/>
  <c r="B8" s="1"/>
  <c r="D8" l="1"/>
  <c r="D12"/>
</calcChain>
</file>

<file path=xl/sharedStrings.xml><?xml version="1.0" encoding="utf-8"?>
<sst xmlns="http://schemas.openxmlformats.org/spreadsheetml/2006/main" count="54" uniqueCount="30">
  <si>
    <t>тыс.рублей</t>
  </si>
  <si>
    <t>Наименование показателя</t>
  </si>
  <si>
    <t xml:space="preserve">Остаток средств Дорожного фонда  (средства вышестоящих бюджетов)
</t>
  </si>
  <si>
    <t>Всего доходы</t>
  </si>
  <si>
    <t>в том числе:</t>
  </si>
  <si>
    <t xml:space="preserve">Доходы от уплаты акцизов на нефтепродукты  </t>
  </si>
  <si>
    <t>Безвозмездные поступления из  вышестоящих бюджетов</t>
  </si>
  <si>
    <t>Всего расходы</t>
  </si>
  <si>
    <t>средства вышестоящих бюджетов</t>
  </si>
  <si>
    <t>средства городского бюджета</t>
  </si>
  <si>
    <t>Проектирование, строительство и реконструкция автомобильных дорог местного значения и искусственных сооружений на них</t>
  </si>
  <si>
    <t>Благоустройство дворовых территорий в рамках реализации МП "Формирование современной городской среды на территории города Орла на 2018-2024 годы"</t>
  </si>
  <si>
    <t>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</si>
  <si>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</si>
  <si>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Ремонт, капитальный 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и качественные автомобильные дороги"</t>
  </si>
  <si>
    <t>Устройство (монтаж) средств организации и регулирования дорожного движения на автомобильных дорогах города Орла</t>
  </si>
  <si>
    <t>Строительство, ремонт дорог и дворовых территорий  за счет средств Программы по выполнению наказов избирателей депутатам Орловского городского Совета народных депутатов</t>
  </si>
  <si>
    <t>Муниципальная программа "Комплексное развитие улично-дорожной сети города Орла на 2020-2022 годы", Ведомственная целевая программа "Муниципальная адресная инвестиционная программа"</t>
  </si>
  <si>
    <t>Строительство, ремонт дорог и дворовых территорий в рамках Закона Орловской области от 26 января 2007 года №655-ОЗ "О наказах избирателей депутатам Орловского областного Совета народных депутатов"</t>
  </si>
  <si>
    <t>Приложение 20</t>
  </si>
  <si>
    <t>Прогнозируемое поступление доходов и распределение бюджетных ассигнований Дорожного фонда города Орла на 2021 год</t>
  </si>
  <si>
    <t>Внедрение интеллектуальной системы управления транспортными потоками</t>
  </si>
  <si>
    <t>Ремонт подъездов к дворовым территориям и дворовых территорий многоквартирных домов</t>
  </si>
  <si>
    <t xml:space="preserve">Заместитель главы администрации города Орла - начальник финансово - экономического управления администрации города Орла                                                                            </t>
  </si>
  <si>
    <t>Утверждено на 2021 год</t>
  </si>
  <si>
    <t>Отчет за 1 квартал</t>
  </si>
  <si>
    <t>% исполнения к утвержденному бюджету</t>
  </si>
  <si>
    <t>x</t>
  </si>
  <si>
    <t>А.В. Степанов</t>
  </si>
  <si>
    <t>к постановлению администрации города Орла
 от 28.04.2021 №1704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</si>
</sst>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&quot;$&quot;#,##0_);\(&quot;$&quot;#,##0\)"/>
  </numFmts>
  <fonts count="20">
    <font>
      <sz val="10"/>
      <name val="Arial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10"/>
      <name val="Arial Cyr"/>
      <charset val="204"/>
    </font>
    <font>
      <sz val="12"/>
      <color indexed="10"/>
      <name val="Calibri"/>
      <family val="2"/>
      <charset val="204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i/>
      <sz val="12"/>
      <name val="Calibri"/>
      <family val="2"/>
      <charset val="204"/>
    </font>
    <font>
      <i/>
      <sz val="10"/>
      <name val="Calibri"/>
      <family val="2"/>
      <charset val="204"/>
    </font>
    <font>
      <sz val="14"/>
      <name val="Times New Roman"/>
      <family val="1"/>
      <charset val="204"/>
    </font>
    <font>
      <sz val="10"/>
      <color rgb="FF000000"/>
      <name val="Arial"/>
      <family val="2"/>
    </font>
    <font>
      <b/>
      <sz val="10"/>
      <color rgb="FF000000"/>
      <name val="Arial"/>
      <family val="2"/>
      <charset val="204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2">
    <xf numFmtId="0" fontId="0" fillId="0" borderId="0"/>
    <xf numFmtId="164" fontId="12" fillId="0" borderId="1">
      <alignment horizontal="right" vertical="center"/>
    </xf>
    <xf numFmtId="165" fontId="17" fillId="0" borderId="4">
      <alignment horizontal="right" vertical="center" shrinkToFit="1"/>
    </xf>
    <xf numFmtId="49" fontId="13" fillId="0" borderId="1">
      <alignment horizontal="center" vertical="center" wrapText="1"/>
    </xf>
    <xf numFmtId="49" fontId="12" fillId="0" borderId="1">
      <alignment horizontal="left" vertical="center" wrapText="1"/>
    </xf>
    <xf numFmtId="0" fontId="13" fillId="0" borderId="0">
      <alignment wrapText="1"/>
    </xf>
    <xf numFmtId="4" fontId="18" fillId="0" borderId="5">
      <alignment horizontal="right" vertical="center"/>
    </xf>
    <xf numFmtId="4" fontId="12" fillId="0" borderId="1">
      <alignment horizontal="right" vertical="center" shrinkToFit="1"/>
    </xf>
    <xf numFmtId="0" fontId="2" fillId="0" borderId="0"/>
    <xf numFmtId="0" fontId="2" fillId="0" borderId="0"/>
    <xf numFmtId="0" fontId="10" fillId="0" borderId="0"/>
    <xf numFmtId="0" fontId="1" fillId="0" borderId="0"/>
  </cellStyleXfs>
  <cellXfs count="43">
    <xf numFmtId="0" fontId="0" fillId="0" borderId="0" xfId="0"/>
    <xf numFmtId="0" fontId="3" fillId="0" borderId="0" xfId="8" applyFont="1" applyFill="1"/>
    <xf numFmtId="164" fontId="6" fillId="0" borderId="2" xfId="8" applyNumberFormat="1" applyFont="1" applyFill="1" applyBorder="1" applyAlignment="1" applyProtection="1">
      <alignment vertical="center" wrapText="1"/>
    </xf>
    <xf numFmtId="0" fontId="7" fillId="0" borderId="2" xfId="0" applyFont="1" applyFill="1" applyBorder="1" applyAlignment="1" applyProtection="1">
      <alignment horizontal="left" vertical="top" wrapText="1"/>
      <protection locked="0"/>
    </xf>
    <xf numFmtId="164" fontId="7" fillId="0" borderId="2" xfId="8" applyNumberFormat="1" applyFont="1" applyFill="1" applyBorder="1" applyAlignment="1" applyProtection="1">
      <alignment vertical="center" wrapText="1"/>
    </xf>
    <xf numFmtId="0" fontId="6" fillId="0" borderId="0" xfId="8" applyFont="1" applyFill="1"/>
    <xf numFmtId="0" fontId="9" fillId="0" borderId="2" xfId="0" applyFont="1" applyFill="1" applyBorder="1" applyAlignment="1" applyProtection="1">
      <alignment vertical="center" wrapText="1"/>
      <protection locked="0"/>
    </xf>
    <xf numFmtId="0" fontId="5" fillId="0" borderId="0" xfId="8" applyFont="1" applyFill="1"/>
    <xf numFmtId="49" fontId="5" fillId="0" borderId="2" xfId="10" applyNumberFormat="1" applyFont="1" applyFill="1" applyBorder="1" applyAlignment="1" applyProtection="1">
      <alignment horizontal="justify" vertical="top" wrapText="1"/>
    </xf>
    <xf numFmtId="164" fontId="6" fillId="0" borderId="2" xfId="0" applyNumberFormat="1" applyFont="1" applyFill="1" applyBorder="1" applyAlignment="1">
      <alignment vertical="center"/>
    </xf>
    <xf numFmtId="0" fontId="5" fillId="0" borderId="2" xfId="8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vertical="center" shrinkToFit="1"/>
    </xf>
    <xf numFmtId="164" fontId="11" fillId="0" borderId="0" xfId="8" applyNumberFormat="1" applyFont="1" applyFill="1"/>
    <xf numFmtId="0" fontId="11" fillId="0" borderId="0" xfId="8" applyFont="1" applyFill="1"/>
    <xf numFmtId="49" fontId="5" fillId="0" borderId="2" xfId="10" applyNumberFormat="1" applyFont="1" applyFill="1" applyBorder="1" applyAlignment="1" applyProtection="1">
      <alignment horizontal="left" vertical="top" wrapText="1" indent="1"/>
    </xf>
    <xf numFmtId="0" fontId="8" fillId="0" borderId="2" xfId="0" applyFont="1" applyFill="1" applyBorder="1" applyAlignment="1" applyProtection="1">
      <alignment horizontal="left" vertical="top" wrapText="1" indent="3"/>
      <protection locked="0"/>
    </xf>
    <xf numFmtId="4" fontId="5" fillId="0" borderId="2" xfId="10" applyNumberFormat="1" applyFont="1" applyFill="1" applyBorder="1" applyAlignment="1" applyProtection="1">
      <alignment horizontal="left" vertical="top" wrapText="1" indent="1"/>
    </xf>
    <xf numFmtId="0" fontId="5" fillId="0" borderId="2" xfId="0" applyFont="1" applyFill="1" applyBorder="1" applyAlignment="1" applyProtection="1">
      <alignment vertical="top" wrapText="1"/>
      <protection locked="0"/>
    </xf>
    <xf numFmtId="0" fontId="8" fillId="0" borderId="2" xfId="0" applyFont="1" applyFill="1" applyBorder="1" applyAlignment="1" applyProtection="1">
      <alignment horizontal="left" vertical="top" wrapText="1" indent="2"/>
      <protection locked="0"/>
    </xf>
    <xf numFmtId="0" fontId="14" fillId="0" borderId="0" xfId="8" applyFont="1" applyFill="1"/>
    <xf numFmtId="0" fontId="9" fillId="0" borderId="0" xfId="8" applyFont="1" applyFill="1"/>
    <xf numFmtId="0" fontId="15" fillId="0" borderId="0" xfId="8" applyFont="1" applyFill="1"/>
    <xf numFmtId="164" fontId="7" fillId="0" borderId="2" xfId="8" applyNumberFormat="1" applyFont="1" applyFill="1" applyBorder="1" applyAlignment="1">
      <alignment vertical="center"/>
    </xf>
    <xf numFmtId="164" fontId="9" fillId="0" borderId="2" xfId="0" applyNumberFormat="1" applyFont="1" applyFill="1" applyBorder="1" applyAlignment="1">
      <alignment vertical="center"/>
    </xf>
    <xf numFmtId="164" fontId="6" fillId="0" borderId="2" xfId="0" applyNumberFormat="1" applyFont="1" applyFill="1" applyBorder="1" applyAlignment="1">
      <alignment vertical="center" shrinkToFit="1"/>
    </xf>
    <xf numFmtId="164" fontId="9" fillId="0" borderId="2" xfId="0" applyNumberFormat="1" applyFont="1" applyFill="1" applyBorder="1" applyAlignment="1">
      <alignment vertical="center" shrinkToFit="1"/>
    </xf>
    <xf numFmtId="0" fontId="5" fillId="0" borderId="0" xfId="8" applyFont="1" applyFill="1" applyAlignment="1"/>
    <xf numFmtId="0" fontId="5" fillId="0" borderId="0" xfId="11" applyFont="1" applyFill="1" applyAlignment="1">
      <alignment vertical="top"/>
    </xf>
    <xf numFmtId="0" fontId="16" fillId="0" borderId="0" xfId="0" applyFont="1" applyFill="1" applyAlignment="1">
      <alignment wrapText="1"/>
    </xf>
    <xf numFmtId="0" fontId="16" fillId="0" borderId="0" xfId="0" applyFont="1" applyFill="1" applyAlignment="1">
      <alignment horizontal="right" wrapText="1"/>
    </xf>
    <xf numFmtId="164" fontId="6" fillId="0" borderId="2" xfId="0" applyNumberFormat="1" applyFont="1" applyFill="1" applyBorder="1" applyAlignment="1">
      <alignment vertical="top" wrapText="1"/>
    </xf>
    <xf numFmtId="0" fontId="8" fillId="0" borderId="2" xfId="0" applyFont="1" applyFill="1" applyBorder="1" applyAlignment="1" applyProtection="1">
      <alignment vertical="top" wrapText="1"/>
      <protection locked="0"/>
    </xf>
    <xf numFmtId="2" fontId="5" fillId="0" borderId="2" xfId="10" applyNumberFormat="1" applyFont="1" applyFill="1" applyBorder="1" applyAlignment="1" applyProtection="1">
      <alignment horizontal="justify" vertical="top" wrapText="1"/>
    </xf>
    <xf numFmtId="0" fontId="8" fillId="0" borderId="0" xfId="0" applyFont="1" applyFill="1" applyBorder="1" applyAlignment="1" applyProtection="1">
      <alignment horizontal="left" vertical="top" wrapText="1" indent="3"/>
      <protection locked="0"/>
    </xf>
    <xf numFmtId="0" fontId="6" fillId="0" borderId="2" xfId="9" applyFont="1" applyFill="1" applyBorder="1" applyAlignment="1" applyProtection="1">
      <alignment horizontal="center" vertical="center" wrapText="1"/>
      <protection locked="0"/>
    </xf>
    <xf numFmtId="164" fontId="6" fillId="0" borderId="2" xfId="8" applyNumberFormat="1" applyFont="1" applyFill="1" applyBorder="1" applyAlignment="1" applyProtection="1">
      <alignment horizontal="center" vertical="center" wrapText="1"/>
    </xf>
    <xf numFmtId="164" fontId="7" fillId="0" borderId="2" xfId="8" applyNumberFormat="1" applyFont="1" applyFill="1" applyBorder="1" applyAlignment="1" applyProtection="1">
      <alignment horizontal="center" vertical="center" wrapText="1"/>
    </xf>
    <xf numFmtId="164" fontId="9" fillId="0" borderId="2" xfId="8" applyNumberFormat="1" applyFont="1" applyFill="1" applyBorder="1" applyAlignment="1" applyProtection="1">
      <alignment horizontal="center" vertical="center" wrapText="1"/>
    </xf>
    <xf numFmtId="49" fontId="16" fillId="0" borderId="0" xfId="0" applyNumberFormat="1" applyFont="1" applyFill="1" applyAlignment="1">
      <alignment horizontal="right" wrapText="1"/>
    </xf>
    <xf numFmtId="3" fontId="5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 vertical="center" wrapText="1"/>
    </xf>
    <xf numFmtId="0" fontId="4" fillId="0" borderId="0" xfId="8" applyFont="1" applyFill="1" applyAlignment="1">
      <alignment horizontal="center" vertical="center" wrapText="1"/>
    </xf>
    <xf numFmtId="3" fontId="19" fillId="0" borderId="3" xfId="0" applyNumberFormat="1" applyFont="1" applyFill="1" applyBorder="1" applyAlignment="1">
      <alignment horizontal="right"/>
    </xf>
  </cellXfs>
  <cellStyles count="12">
    <cellStyle name="st36" xfId="1"/>
    <cellStyle name="st38" xfId="2"/>
    <cellStyle name="xl25" xfId="3"/>
    <cellStyle name="xl28" xfId="4"/>
    <cellStyle name="xl30" xfId="5"/>
    <cellStyle name="xl42" xfId="6"/>
    <cellStyle name="xl45" xfId="7"/>
    <cellStyle name="Обычный" xfId="0" builtinId="0"/>
    <cellStyle name="Обычный 2" xfId="8"/>
    <cellStyle name="Обычный 2 10" xfId="9"/>
    <cellStyle name="Обычный_Доходы по новой классификации" xfId="10"/>
    <cellStyle name="Обычный_Приложения №№13,14,15 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6"/>
  <sheetViews>
    <sheetView tabSelected="1" view="pageBreakPreview" zoomScaleSheetLayoutView="100" workbookViewId="0">
      <selection activeCell="A3" sqref="A3"/>
    </sheetView>
  </sheetViews>
  <sheetFormatPr defaultColWidth="9.140625" defaultRowHeight="15.75"/>
  <cols>
    <col min="1" max="1" width="86.85546875" style="1" customWidth="1"/>
    <col min="2" max="2" width="17.140625" style="13" customWidth="1"/>
    <col min="3" max="3" width="12.85546875" style="1" customWidth="1"/>
    <col min="4" max="4" width="17.28515625" style="1" customWidth="1"/>
    <col min="5" max="16384" width="9.140625" style="1"/>
  </cols>
  <sheetData>
    <row r="1" spans="1:4" s="27" customFormat="1" ht="21" customHeight="1">
      <c r="A1" s="39" t="s">
        <v>19</v>
      </c>
      <c r="B1" s="39"/>
      <c r="C1" s="39"/>
      <c r="D1" s="39"/>
    </row>
    <row r="2" spans="1:4" s="27" customFormat="1" ht="44.25" customHeight="1">
      <c r="A2" s="40" t="s">
        <v>29</v>
      </c>
      <c r="B2" s="40"/>
      <c r="C2" s="40"/>
      <c r="D2" s="40"/>
    </row>
    <row r="3" spans="1:4">
      <c r="B3" s="1"/>
    </row>
    <row r="4" spans="1:4" ht="46.5" customHeight="1">
      <c r="A4" s="41" t="s">
        <v>20</v>
      </c>
      <c r="B4" s="41"/>
      <c r="C4" s="41"/>
      <c r="D4" s="41"/>
    </row>
    <row r="5" spans="1:4" ht="22.5" customHeight="1">
      <c r="A5" s="42" t="s">
        <v>0</v>
      </c>
      <c r="B5" s="42"/>
      <c r="C5" s="42"/>
      <c r="D5" s="42"/>
    </row>
    <row r="6" spans="1:4" ht="51.75" customHeight="1">
      <c r="A6" s="34" t="s">
        <v>1</v>
      </c>
      <c r="B6" s="34" t="s">
        <v>24</v>
      </c>
      <c r="C6" s="34" t="s">
        <v>25</v>
      </c>
      <c r="D6" s="34" t="s">
        <v>26</v>
      </c>
    </row>
    <row r="7" spans="1:4" ht="21.75" hidden="1" customHeight="1">
      <c r="A7" s="30" t="s">
        <v>2</v>
      </c>
      <c r="B7" s="2">
        <v>0</v>
      </c>
      <c r="C7" s="2"/>
      <c r="D7" s="35">
        <f>B7+C7</f>
        <v>0</v>
      </c>
    </row>
    <row r="8" spans="1:4" s="5" customFormat="1" ht="21" customHeight="1">
      <c r="A8" s="3" t="s">
        <v>3</v>
      </c>
      <c r="B8" s="4">
        <f>B12-B7</f>
        <v>1626958.7426999998</v>
      </c>
      <c r="C8" s="4">
        <f>C11+C14</f>
        <v>156971.4</v>
      </c>
      <c r="D8" s="35">
        <f>C8/B8*100</f>
        <v>9.6481487747808536</v>
      </c>
    </row>
    <row r="9" spans="1:4" s="7" customFormat="1" ht="16.5">
      <c r="A9" s="31" t="s">
        <v>4</v>
      </c>
      <c r="B9" s="6"/>
      <c r="C9" s="6"/>
      <c r="D9" s="35"/>
    </row>
    <row r="10" spans="1:4" ht="16.5">
      <c r="A10" s="8" t="s">
        <v>5</v>
      </c>
      <c r="B10" s="9">
        <v>12699</v>
      </c>
      <c r="C10" s="9">
        <v>2847.4</v>
      </c>
      <c r="D10" s="35">
        <f t="shared" ref="D10:D48" si="0">C10/B10*100</f>
        <v>22.422237971493818</v>
      </c>
    </row>
    <row r="11" spans="1:4" ht="16.5">
      <c r="A11" s="32" t="s">
        <v>6</v>
      </c>
      <c r="B11" s="9">
        <f>B13-B7</f>
        <v>1598717.4</v>
      </c>
      <c r="C11" s="9">
        <v>153165</v>
      </c>
      <c r="D11" s="35">
        <f t="shared" si="0"/>
        <v>9.5804924622700689</v>
      </c>
    </row>
    <row r="12" spans="1:4" s="5" customFormat="1" ht="16.5">
      <c r="A12" s="3" t="s">
        <v>7</v>
      </c>
      <c r="B12" s="22">
        <f>B13+B14</f>
        <v>1626958.7426999998</v>
      </c>
      <c r="C12" s="22">
        <f>C13+C14</f>
        <v>126169.2</v>
      </c>
      <c r="D12" s="36">
        <f t="shared" si="0"/>
        <v>7.7549108461482819</v>
      </c>
    </row>
    <row r="13" spans="1:4" s="20" customFormat="1" ht="16.5">
      <c r="A13" s="18" t="s">
        <v>8</v>
      </c>
      <c r="B13" s="23">
        <f>B16+B37+B42+B44+B47</f>
        <v>1598717.4</v>
      </c>
      <c r="C13" s="23">
        <f>C16+C37+C42+C44+C47</f>
        <v>122362.8</v>
      </c>
      <c r="D13" s="35">
        <f t="shared" si="0"/>
        <v>7.6538104858307046</v>
      </c>
    </row>
    <row r="14" spans="1:4" s="21" customFormat="1" ht="16.5">
      <c r="A14" s="18" t="s">
        <v>9</v>
      </c>
      <c r="B14" s="23">
        <f>B17+B38+B40+B45+B48</f>
        <v>28241.342699999997</v>
      </c>
      <c r="C14" s="23">
        <f>C17+C38+C40+C45+C48</f>
        <v>3806.3999999999996</v>
      </c>
      <c r="D14" s="35">
        <f t="shared" si="0"/>
        <v>13.478112710271384</v>
      </c>
    </row>
    <row r="15" spans="1:4" ht="51" customHeight="1">
      <c r="A15" s="8" t="s">
        <v>17</v>
      </c>
      <c r="B15" s="9">
        <f>B16+B17</f>
        <v>1531112.1427</v>
      </c>
      <c r="C15" s="9">
        <f>C16+C17</f>
        <v>125961.2</v>
      </c>
      <c r="D15" s="35">
        <f t="shared" si="0"/>
        <v>8.2267782017505908</v>
      </c>
    </row>
    <row r="16" spans="1:4" s="19" customFormat="1" ht="16.5" customHeight="1">
      <c r="A16" s="18" t="s">
        <v>8</v>
      </c>
      <c r="B16" s="23">
        <f>B19+B22+B25+B28+B31+B34</f>
        <v>1507744.4</v>
      </c>
      <c r="C16" s="23">
        <f>C19+C22+C25+C28+C31+C34</f>
        <v>122362.8</v>
      </c>
      <c r="D16" s="35">
        <f t="shared" si="0"/>
        <v>8.1156195970616789</v>
      </c>
    </row>
    <row r="17" spans="1:4" s="19" customFormat="1" ht="16.5">
      <c r="A17" s="18" t="s">
        <v>9</v>
      </c>
      <c r="B17" s="23">
        <f>B20+B23+B26+B29+B32+B35</f>
        <v>23367.742699999999</v>
      </c>
      <c r="C17" s="23">
        <f>C20+C23+C26+C29+C32+C35</f>
        <v>3598.3999999999996</v>
      </c>
      <c r="D17" s="35">
        <f t="shared" si="0"/>
        <v>15.399005570187144</v>
      </c>
    </row>
    <row r="18" spans="1:4" s="19" customFormat="1" ht="31.5">
      <c r="A18" s="14" t="s">
        <v>10</v>
      </c>
      <c r="B18" s="23">
        <f>B19+B20</f>
        <v>809680.6</v>
      </c>
      <c r="C18" s="23">
        <f>C19+C20</f>
        <v>0</v>
      </c>
      <c r="D18" s="35">
        <f t="shared" si="0"/>
        <v>0</v>
      </c>
    </row>
    <row r="19" spans="1:4" s="19" customFormat="1" ht="16.5">
      <c r="A19" s="18" t="s">
        <v>8</v>
      </c>
      <c r="B19" s="23">
        <v>800000</v>
      </c>
      <c r="C19" s="23"/>
      <c r="D19" s="35">
        <f t="shared" si="0"/>
        <v>0</v>
      </c>
    </row>
    <row r="20" spans="1:4" s="19" customFormat="1" ht="16.5">
      <c r="A20" s="18" t="s">
        <v>9</v>
      </c>
      <c r="B20" s="23">
        <v>9680.6</v>
      </c>
      <c r="C20" s="23"/>
      <c r="D20" s="35">
        <f t="shared" si="0"/>
        <v>0</v>
      </c>
    </row>
    <row r="21" spans="1:4" ht="20.25" customHeight="1">
      <c r="A21" s="14" t="s">
        <v>12</v>
      </c>
      <c r="B21" s="9">
        <f>B22+B23</f>
        <v>50388.1</v>
      </c>
      <c r="C21" s="9">
        <f>C22+C23</f>
        <v>0</v>
      </c>
      <c r="D21" s="35">
        <f t="shared" si="0"/>
        <v>0</v>
      </c>
    </row>
    <row r="22" spans="1:4" ht="16.5">
      <c r="A22" s="15" t="s">
        <v>8</v>
      </c>
      <c r="B22" s="23">
        <v>49817.2</v>
      </c>
      <c r="C22" s="23"/>
      <c r="D22" s="35">
        <f t="shared" si="0"/>
        <v>0</v>
      </c>
    </row>
    <row r="23" spans="1:4" ht="16.5">
      <c r="A23" s="15" t="s">
        <v>9</v>
      </c>
      <c r="B23" s="23">
        <v>570.9</v>
      </c>
      <c r="C23" s="23"/>
      <c r="D23" s="35">
        <f t="shared" si="0"/>
        <v>0</v>
      </c>
    </row>
    <row r="24" spans="1:4" ht="16.5">
      <c r="A24" s="14" t="s">
        <v>13</v>
      </c>
      <c r="B24" s="9">
        <f>B25+B26</f>
        <v>361275.44270000001</v>
      </c>
      <c r="C24" s="9">
        <f>C25+C26</f>
        <v>125637</v>
      </c>
      <c r="D24" s="35">
        <f t="shared" si="0"/>
        <v>34.775959046939114</v>
      </c>
    </row>
    <row r="25" spans="1:4" ht="16.5">
      <c r="A25" s="15" t="s">
        <v>8</v>
      </c>
      <c r="B25" s="23">
        <v>355000</v>
      </c>
      <c r="C25" s="23">
        <v>122362.8</v>
      </c>
      <c r="D25" s="35">
        <f t="shared" si="0"/>
        <v>34.468394366197188</v>
      </c>
    </row>
    <row r="26" spans="1:4" ht="16.5">
      <c r="A26" s="15" t="s">
        <v>9</v>
      </c>
      <c r="B26" s="23">
        <v>6275.4426999999996</v>
      </c>
      <c r="C26" s="23">
        <v>3274.2</v>
      </c>
      <c r="D26" s="35">
        <f t="shared" si="0"/>
        <v>52.174805133668102</v>
      </c>
    </row>
    <row r="27" spans="1:4" ht="69" customHeight="1">
      <c r="A27" s="16" t="s">
        <v>14</v>
      </c>
      <c r="B27" s="9">
        <f>B28+B29</f>
        <v>228069.90000000002</v>
      </c>
      <c r="C27" s="9">
        <f>C28+C29</f>
        <v>0</v>
      </c>
      <c r="D27" s="35">
        <f t="shared" si="0"/>
        <v>0</v>
      </c>
    </row>
    <row r="28" spans="1:4" ht="16.5">
      <c r="A28" s="15" t="s">
        <v>8</v>
      </c>
      <c r="B28" s="23">
        <v>222927.2</v>
      </c>
      <c r="C28" s="23"/>
      <c r="D28" s="35">
        <f t="shared" si="0"/>
        <v>0</v>
      </c>
    </row>
    <row r="29" spans="1:4" ht="16.5">
      <c r="A29" s="15" t="s">
        <v>9</v>
      </c>
      <c r="B29" s="23">
        <v>5142.7</v>
      </c>
      <c r="C29" s="23"/>
      <c r="D29" s="35">
        <f t="shared" si="0"/>
        <v>0</v>
      </c>
    </row>
    <row r="30" spans="1:4" ht="31.5">
      <c r="A30" s="16" t="s">
        <v>15</v>
      </c>
      <c r="B30" s="9">
        <f>B31+B32</f>
        <v>1698.1</v>
      </c>
      <c r="C30" s="9">
        <f>C31+C32</f>
        <v>324.2</v>
      </c>
      <c r="D30" s="35">
        <f t="shared" si="0"/>
        <v>19.091926270537659</v>
      </c>
    </row>
    <row r="31" spans="1:4" ht="16.5">
      <c r="A31" s="15" t="s">
        <v>8</v>
      </c>
      <c r="B31" s="23">
        <v>0</v>
      </c>
      <c r="C31" s="23">
        <v>0</v>
      </c>
      <c r="D31" s="37" t="s">
        <v>27</v>
      </c>
    </row>
    <row r="32" spans="1:4" ht="16.5">
      <c r="A32" s="15" t="s">
        <v>9</v>
      </c>
      <c r="B32" s="23">
        <v>1698.1</v>
      </c>
      <c r="C32" s="23">
        <v>324.2</v>
      </c>
      <c r="D32" s="35">
        <f t="shared" si="0"/>
        <v>19.091926270537659</v>
      </c>
    </row>
    <row r="33" spans="1:4" ht="16.5">
      <c r="A33" s="16" t="s">
        <v>21</v>
      </c>
      <c r="B33" s="9">
        <f>B34+B35</f>
        <v>80000</v>
      </c>
      <c r="C33" s="9">
        <f>C34+C35</f>
        <v>0</v>
      </c>
      <c r="D33" s="35">
        <f t="shared" si="0"/>
        <v>0</v>
      </c>
    </row>
    <row r="34" spans="1:4" ht="16.5">
      <c r="A34" s="15" t="s">
        <v>8</v>
      </c>
      <c r="B34" s="23">
        <v>80000</v>
      </c>
      <c r="C34" s="23"/>
      <c r="D34" s="35">
        <f t="shared" si="0"/>
        <v>0</v>
      </c>
    </row>
    <row r="35" spans="1:4" ht="16.5">
      <c r="A35" s="15" t="s">
        <v>9</v>
      </c>
      <c r="B35" s="23">
        <v>0</v>
      </c>
      <c r="C35" s="23">
        <v>0</v>
      </c>
      <c r="D35" s="37" t="s">
        <v>27</v>
      </c>
    </row>
    <row r="36" spans="1:4" ht="33.75" customHeight="1">
      <c r="A36" s="10" t="s">
        <v>11</v>
      </c>
      <c r="B36" s="9">
        <f>B37+B38</f>
        <v>90205.1</v>
      </c>
      <c r="C36" s="9">
        <f>C37+C38</f>
        <v>0</v>
      </c>
      <c r="D36" s="35">
        <f t="shared" si="0"/>
        <v>0</v>
      </c>
    </row>
    <row r="37" spans="1:4" s="19" customFormat="1" ht="17.25" customHeight="1">
      <c r="A37" s="18" t="s">
        <v>8</v>
      </c>
      <c r="B37" s="23">
        <v>89303</v>
      </c>
      <c r="C37" s="23"/>
      <c r="D37" s="35">
        <f t="shared" si="0"/>
        <v>0</v>
      </c>
    </row>
    <row r="38" spans="1:4" s="19" customFormat="1" ht="15.75" customHeight="1">
      <c r="A38" s="18" t="s">
        <v>9</v>
      </c>
      <c r="B38" s="23">
        <v>902.1</v>
      </c>
      <c r="C38" s="23"/>
      <c r="D38" s="35">
        <f t="shared" si="0"/>
        <v>0</v>
      </c>
    </row>
    <row r="39" spans="1:4" ht="51" customHeight="1">
      <c r="A39" s="17" t="s">
        <v>16</v>
      </c>
      <c r="B39" s="9">
        <f>B40</f>
        <v>3819.7</v>
      </c>
      <c r="C39" s="9">
        <f>C40</f>
        <v>123</v>
      </c>
      <c r="D39" s="35">
        <f t="shared" si="0"/>
        <v>3.2201481791763755</v>
      </c>
    </row>
    <row r="40" spans="1:4" s="19" customFormat="1" ht="15.75" customHeight="1">
      <c r="A40" s="18" t="s">
        <v>9</v>
      </c>
      <c r="B40" s="23">
        <v>3819.7</v>
      </c>
      <c r="C40" s="23">
        <v>123</v>
      </c>
      <c r="D40" s="35">
        <f t="shared" si="0"/>
        <v>3.2201481791763755</v>
      </c>
    </row>
    <row r="41" spans="1:4" ht="49.5" customHeight="1">
      <c r="A41" s="10" t="s">
        <v>18</v>
      </c>
      <c r="B41" s="24">
        <f>B42</f>
        <v>1670</v>
      </c>
      <c r="C41" s="24">
        <f>C42</f>
        <v>0</v>
      </c>
      <c r="D41" s="35">
        <f t="shared" si="0"/>
        <v>0</v>
      </c>
    </row>
    <row r="42" spans="1:4" s="19" customFormat="1" ht="21" customHeight="1">
      <c r="A42" s="18" t="s">
        <v>8</v>
      </c>
      <c r="B42" s="25">
        <v>1670</v>
      </c>
      <c r="C42" s="25">
        <v>0</v>
      </c>
      <c r="D42" s="35">
        <f t="shared" si="0"/>
        <v>0</v>
      </c>
    </row>
    <row r="43" spans="1:4" s="19" customFormat="1" ht="21" customHeight="1">
      <c r="A43" s="14" t="s">
        <v>13</v>
      </c>
      <c r="B43" s="24">
        <f>B44+B45</f>
        <v>85</v>
      </c>
      <c r="C43" s="24">
        <f>C44+C45</f>
        <v>85</v>
      </c>
      <c r="D43" s="35">
        <f t="shared" si="0"/>
        <v>100</v>
      </c>
    </row>
    <row r="44" spans="1:4" s="19" customFormat="1" ht="21" hidden="1" customHeight="1">
      <c r="A44" s="15" t="s">
        <v>8</v>
      </c>
      <c r="B44" s="25"/>
      <c r="C44" s="25"/>
      <c r="D44" s="35" t="e">
        <f t="shared" si="0"/>
        <v>#DIV/0!</v>
      </c>
    </row>
    <row r="45" spans="1:4" ht="16.5">
      <c r="A45" s="15" t="s">
        <v>9</v>
      </c>
      <c r="B45" s="24">
        <v>85</v>
      </c>
      <c r="C45" s="24">
        <v>85</v>
      </c>
      <c r="D45" s="35">
        <f>C45/B45*100</f>
        <v>100</v>
      </c>
    </row>
    <row r="46" spans="1:4" ht="31.5" customHeight="1">
      <c r="A46" s="14" t="s">
        <v>22</v>
      </c>
      <c r="B46" s="24">
        <f>B47+B48</f>
        <v>66.8</v>
      </c>
      <c r="C46" s="24">
        <f>C47+C48</f>
        <v>0</v>
      </c>
      <c r="D46" s="35">
        <f t="shared" si="0"/>
        <v>0</v>
      </c>
    </row>
    <row r="47" spans="1:4" ht="16.5" hidden="1">
      <c r="A47" s="15" t="s">
        <v>8</v>
      </c>
      <c r="B47" s="25"/>
      <c r="C47" s="25"/>
      <c r="D47" s="35" t="e">
        <f t="shared" si="0"/>
        <v>#DIV/0!</v>
      </c>
    </row>
    <row r="48" spans="1:4" ht="16.5">
      <c r="A48" s="15" t="s">
        <v>9</v>
      </c>
      <c r="B48" s="24">
        <v>66.8</v>
      </c>
      <c r="C48" s="24"/>
      <c r="D48" s="35">
        <f t="shared" si="0"/>
        <v>0</v>
      </c>
    </row>
    <row r="49" spans="1:4" ht="31.5" customHeight="1">
      <c r="A49" s="33"/>
      <c r="B49" s="11"/>
      <c r="C49" s="11"/>
      <c r="D49" s="11"/>
    </row>
    <row r="50" spans="1:4" s="26" customFormat="1" ht="49.5" customHeight="1">
      <c r="A50" s="28" t="s">
        <v>23</v>
      </c>
      <c r="B50" s="29"/>
      <c r="C50" s="38" t="s">
        <v>28</v>
      </c>
      <c r="D50" s="38"/>
    </row>
    <row r="52" spans="1:4">
      <c r="B52" s="12"/>
    </row>
    <row r="53" spans="1:4">
      <c r="B53" s="12"/>
    </row>
    <row r="56" spans="1:4">
      <c r="B56" s="12"/>
    </row>
  </sheetData>
  <mergeCells count="5">
    <mergeCell ref="C50:D50"/>
    <mergeCell ref="A1:D1"/>
    <mergeCell ref="A2:D2"/>
    <mergeCell ref="A4:D4"/>
    <mergeCell ref="A5:D5"/>
  </mergeCells>
  <phoneticPr fontId="0" type="noConversion"/>
  <pageMargins left="1.1811023622047245" right="0.39370078740157483" top="0.37" bottom="0.2" header="0.31496062992125984" footer="0.19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 фонд Пр 20</vt:lpstr>
      <vt:lpstr>'Дор фонд Пр 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Суслова</cp:lastModifiedBy>
  <cp:lastPrinted>2021-04-30T12:06:21Z</cp:lastPrinted>
  <dcterms:created xsi:type="dcterms:W3CDTF">2019-12-24T13:47:32Z</dcterms:created>
  <dcterms:modified xsi:type="dcterms:W3CDTF">2021-07-12T07:22:43Z</dcterms:modified>
</cp:coreProperties>
</file>